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55" activeTab="0"/>
  </bookViews>
  <sheets>
    <sheet name="2015 " sheetId="1" r:id="rId1"/>
  </sheets>
  <definedNames>
    <definedName name="_xlnm.Print_Titles" localSheetId="0">'2015 '!$3:$3</definedName>
    <definedName name="_xlnm.Print_Area" localSheetId="0">'2015 '!$A$1:$Q$38</definedName>
  </definedNames>
  <calcPr fullCalcOnLoad="1"/>
</workbook>
</file>

<file path=xl/sharedStrings.xml><?xml version="1.0" encoding="utf-8"?>
<sst xmlns="http://schemas.openxmlformats.org/spreadsheetml/2006/main" count="51" uniqueCount="42">
  <si>
    <t>начальное образование</t>
  </si>
  <si>
    <t>основное образование</t>
  </si>
  <si>
    <t>среднее образование</t>
  </si>
  <si>
    <t>Итого</t>
  </si>
  <si>
    <t>Наименование учреждения</t>
  </si>
  <si>
    <t>План    (чел.)</t>
  </si>
  <si>
    <t>Факт    (чел.)</t>
  </si>
  <si>
    <t>% исполне-ния</t>
  </si>
  <si>
    <t xml:space="preserve">Завтраки </t>
  </si>
  <si>
    <t>Методлитература</t>
  </si>
  <si>
    <t>МБОУ СОШ № 1</t>
  </si>
  <si>
    <t>МБОУ СОШ № 2</t>
  </si>
  <si>
    <t>МАОУ лицей № 3</t>
  </si>
  <si>
    <t>МБОУ СОШ № 4</t>
  </si>
  <si>
    <t>МБОУ СОШ № 5</t>
  </si>
  <si>
    <t>МБОУ СОШ № 6</t>
  </si>
  <si>
    <t>МБОУ СОШ № 7</t>
  </si>
  <si>
    <t>МБОУ СОШ № 8</t>
  </si>
  <si>
    <t>МБОУ СОШ № 9</t>
  </si>
  <si>
    <t>МБОУ СОШ № 10</t>
  </si>
  <si>
    <t>МБОУ СОШ № 11</t>
  </si>
  <si>
    <t>МБОУ СОШ № 12</t>
  </si>
  <si>
    <t>МБОУ СОШ № 13</t>
  </si>
  <si>
    <t>МБОУ СОШ № 14</t>
  </si>
  <si>
    <t>МБОУ СОШ № 15</t>
  </si>
  <si>
    <t>МБОУ СОШ № 16</t>
  </si>
  <si>
    <t>МБОУ СОШ № 17</t>
  </si>
  <si>
    <t>МБОУ СОШ № 18</t>
  </si>
  <si>
    <t>МБОУ СОШ № 19</t>
  </si>
  <si>
    <t>МБОУ СОШ № 20</t>
  </si>
  <si>
    <t>МБОУ СОШ № 21</t>
  </si>
  <si>
    <t>МБОУ СОШ № 44</t>
  </si>
  <si>
    <t>МБОУ лицей № 45</t>
  </si>
  <si>
    <t xml:space="preserve">ИТОГО СОШ </t>
  </si>
  <si>
    <t>МБОУ ОСОШ № 1</t>
  </si>
  <si>
    <t>МБОУ ВСОШ № 1</t>
  </si>
  <si>
    <t>ИТОГО ВСОШ</t>
  </si>
  <si>
    <t>МБОУШИС(П)ОО№3</t>
  </si>
  <si>
    <t>ВСЕГО:</t>
  </si>
  <si>
    <t>Начальник  управления                                                                                                                        С.Г. Демченко</t>
  </si>
  <si>
    <t>исполнитель Титов В.М.    тел. 21-0-63</t>
  </si>
  <si>
    <t>Анализ выполнения МЗ на 2016 год по показателям объема муниципальной услуги за 2016 год по общеобразовательным учреждениям Кавказского района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</si>
</sst>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_р_."/>
  </numFmts>
  <fonts count="45">
    <font>
      <sz val="10"/>
      <name val="Arial Cyr"/>
      <family val="2"/>
    </font>
    <font>
      <sz val="10"/>
      <name val="Arial"/>
      <family val="0"/>
    </font>
    <font>
      <b/>
      <sz val="1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sz val="18"/>
      <name val="Times New Roman"/>
      <family val="1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49" fontId="3" fillId="0" borderId="10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1" xfId="0" applyFont="1" applyFill="1" applyBorder="1" applyAlignment="1">
      <alignment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" fontId="7" fillId="0" borderId="11" xfId="0" applyNumberFormat="1" applyFont="1" applyFill="1" applyBorder="1" applyAlignment="1">
      <alignment horizontal="center"/>
    </xf>
    <xf numFmtId="164" fontId="9" fillId="33" borderId="0" xfId="0" applyNumberFormat="1" applyFont="1" applyFill="1" applyAlignment="1">
      <alignment/>
    </xf>
    <xf numFmtId="0" fontId="8" fillId="34" borderId="0" xfId="0" applyFont="1" applyFill="1" applyAlignment="1">
      <alignment/>
    </xf>
    <xf numFmtId="0" fontId="8" fillId="33" borderId="0" xfId="0" applyFont="1" applyFill="1" applyAlignment="1">
      <alignment/>
    </xf>
    <xf numFmtId="164" fontId="8" fillId="33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16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1" fontId="4" fillId="34" borderId="11" xfId="0" applyNumberFormat="1" applyFont="1" applyFill="1" applyBorder="1" applyAlignment="1">
      <alignment horizontal="center"/>
    </xf>
    <xf numFmtId="165" fontId="4" fillId="34" borderId="11" xfId="0" applyNumberFormat="1" applyFont="1" applyFill="1" applyBorder="1" applyAlignment="1">
      <alignment horizontal="center"/>
    </xf>
    <xf numFmtId="166" fontId="10" fillId="33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wrapText="1"/>
    </xf>
    <xf numFmtId="1" fontId="2" fillId="0" borderId="11" xfId="0" applyNumberFormat="1" applyFont="1" applyFill="1" applyBorder="1" applyAlignment="1">
      <alignment horizontal="center"/>
    </xf>
    <xf numFmtId="165" fontId="5" fillId="0" borderId="11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165" fontId="7" fillId="0" borderId="11" xfId="0" applyNumberFormat="1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49" fontId="2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Q38"/>
  <sheetViews>
    <sheetView tabSelected="1" view="pageBreakPreview" zoomScale="59" zoomScaleSheetLayoutView="59" zoomScalePageLayoutView="0" workbookViewId="0" topLeftCell="A1">
      <pane xSplit="1" ySplit="3" topLeftCell="B2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53" sqref="L53"/>
    </sheetView>
  </sheetViews>
  <sheetFormatPr defaultColWidth="9.00390625" defaultRowHeight="12.75"/>
  <cols>
    <col min="1" max="1" width="26.625" style="1" customWidth="1"/>
    <col min="2" max="2" width="16.625" style="0" customWidth="1"/>
    <col min="3" max="3" width="18.00390625" style="0" customWidth="1"/>
    <col min="4" max="4" width="14.125" style="0" customWidth="1"/>
    <col min="5" max="5" width="17.00390625" style="0" customWidth="1"/>
    <col min="6" max="6" width="16.25390625" style="0" customWidth="1"/>
    <col min="7" max="7" width="14.625" style="0" customWidth="1"/>
    <col min="8" max="8" width="16.625" style="0" customWidth="1"/>
    <col min="9" max="9" width="16.25390625" style="0" customWidth="1"/>
    <col min="10" max="10" width="15.25390625" style="0" customWidth="1"/>
    <col min="11" max="12" width="18.375" style="0" customWidth="1"/>
    <col min="13" max="13" width="15.00390625" style="0" customWidth="1"/>
    <col min="14" max="15" width="0" style="0" hidden="1" customWidth="1"/>
    <col min="16" max="16" width="0" style="2" hidden="1" customWidth="1"/>
  </cols>
  <sheetData>
    <row r="1" spans="1:15" ht="48.75" customHeight="1">
      <c r="A1" s="39" t="s">
        <v>41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18" customHeight="1">
      <c r="A2" s="3"/>
      <c r="B2" s="40" t="s">
        <v>0</v>
      </c>
      <c r="C2" s="40"/>
      <c r="D2" s="40"/>
      <c r="E2" s="40" t="s">
        <v>1</v>
      </c>
      <c r="F2" s="40"/>
      <c r="G2" s="40"/>
      <c r="H2" s="40" t="s">
        <v>2</v>
      </c>
      <c r="I2" s="40"/>
      <c r="J2" s="40"/>
      <c r="K2" s="40" t="s">
        <v>3</v>
      </c>
      <c r="L2" s="40"/>
      <c r="M2" s="40"/>
      <c r="N2" s="3"/>
      <c r="O2" s="3"/>
    </row>
    <row r="3" spans="1:16" s="8" customFormat="1" ht="57.75" customHeight="1">
      <c r="A3" s="4" t="s">
        <v>4</v>
      </c>
      <c r="B3" s="5" t="s">
        <v>5</v>
      </c>
      <c r="C3" s="5" t="s">
        <v>6</v>
      </c>
      <c r="D3" s="5" t="s">
        <v>7</v>
      </c>
      <c r="E3" s="5" t="s">
        <v>5</v>
      </c>
      <c r="F3" s="5" t="s">
        <v>6</v>
      </c>
      <c r="G3" s="5" t="s">
        <v>7</v>
      </c>
      <c r="H3" s="5" t="s">
        <v>5</v>
      </c>
      <c r="I3" s="5" t="s">
        <v>6</v>
      </c>
      <c r="J3" s="5" t="s">
        <v>7</v>
      </c>
      <c r="K3" s="5" t="s">
        <v>5</v>
      </c>
      <c r="L3" s="5" t="s">
        <v>6</v>
      </c>
      <c r="M3" s="5" t="s">
        <v>7</v>
      </c>
      <c r="N3" s="6" t="s">
        <v>8</v>
      </c>
      <c r="O3" s="6" t="s">
        <v>9</v>
      </c>
      <c r="P3" s="7"/>
    </row>
    <row r="4" spans="1:16" s="15" customFormat="1" ht="24.75" customHeight="1">
      <c r="A4" s="9" t="s">
        <v>10</v>
      </c>
      <c r="B4" s="10">
        <v>194</v>
      </c>
      <c r="C4" s="10">
        <v>203</v>
      </c>
      <c r="D4" s="11">
        <f aca="true" t="shared" si="0" ref="D4:D27">C4/B4*100</f>
        <v>104.63917525773196</v>
      </c>
      <c r="E4" s="12">
        <v>221</v>
      </c>
      <c r="F4" s="10">
        <v>230</v>
      </c>
      <c r="G4" s="11">
        <f aca="true" t="shared" si="1" ref="G4:G31">F4/E4*100</f>
        <v>104.07239819004526</v>
      </c>
      <c r="H4" s="10">
        <v>36</v>
      </c>
      <c r="I4" s="10">
        <v>36</v>
      </c>
      <c r="J4" s="11">
        <f aca="true" t="shared" si="2" ref="J4:J30">I4/H4*100</f>
        <v>100</v>
      </c>
      <c r="K4" s="12">
        <f aca="true" t="shared" si="3" ref="K4:K29">B4+E4+H4</f>
        <v>451</v>
      </c>
      <c r="L4" s="12">
        <f aca="true" t="shared" si="4" ref="L4:L29">C4+F4+I4</f>
        <v>469</v>
      </c>
      <c r="M4" s="11">
        <f aca="true" t="shared" si="5" ref="M4:M31">L4/K4*100</f>
        <v>103.9911308203991</v>
      </c>
      <c r="N4" s="13">
        <f>N5+N6+N8+N10+N11+N12+N13+N52</f>
        <v>9082.4</v>
      </c>
      <c r="O4" s="13">
        <f>O5+O6+O8+O10+O11+O12+O13+O52</f>
        <v>9082.4</v>
      </c>
      <c r="P4" s="14"/>
    </row>
    <row r="5" spans="1:17" s="19" customFormat="1" ht="24" customHeight="1">
      <c r="A5" s="9" t="s">
        <v>11</v>
      </c>
      <c r="B5" s="16">
        <v>220</v>
      </c>
      <c r="C5" s="12">
        <v>219</v>
      </c>
      <c r="D5" s="11">
        <f t="shared" si="0"/>
        <v>99.54545454545455</v>
      </c>
      <c r="E5" s="12">
        <v>287</v>
      </c>
      <c r="F5" s="12">
        <v>292</v>
      </c>
      <c r="G5" s="11">
        <f t="shared" si="1"/>
        <v>101.74216027874566</v>
      </c>
      <c r="H5" s="12">
        <v>51</v>
      </c>
      <c r="I5" s="12">
        <v>47</v>
      </c>
      <c r="J5" s="11">
        <f t="shared" si="2"/>
        <v>92.15686274509804</v>
      </c>
      <c r="K5" s="12">
        <f t="shared" si="3"/>
        <v>558</v>
      </c>
      <c r="L5" s="12">
        <f t="shared" si="4"/>
        <v>558</v>
      </c>
      <c r="M5" s="11">
        <f t="shared" si="5"/>
        <v>100</v>
      </c>
      <c r="N5" s="11">
        <v>9082.4</v>
      </c>
      <c r="O5" s="11">
        <v>9082.4</v>
      </c>
      <c r="P5" s="17"/>
      <c r="Q5" s="18"/>
    </row>
    <row r="6" spans="1:17" s="19" customFormat="1" ht="24.75" customHeight="1">
      <c r="A6" s="9" t="s">
        <v>12</v>
      </c>
      <c r="B6" s="12">
        <v>330</v>
      </c>
      <c r="C6" s="12">
        <v>330</v>
      </c>
      <c r="D6" s="11">
        <f t="shared" si="0"/>
        <v>100</v>
      </c>
      <c r="E6" s="12">
        <v>441</v>
      </c>
      <c r="F6" s="12">
        <v>402</v>
      </c>
      <c r="G6" s="11">
        <f t="shared" si="1"/>
        <v>91.15646258503402</v>
      </c>
      <c r="H6" s="12">
        <v>86</v>
      </c>
      <c r="I6" s="12">
        <v>93</v>
      </c>
      <c r="J6" s="11">
        <f t="shared" si="2"/>
        <v>108.13953488372093</v>
      </c>
      <c r="K6" s="12">
        <f t="shared" si="3"/>
        <v>857</v>
      </c>
      <c r="L6" s="12">
        <f t="shared" si="4"/>
        <v>825</v>
      </c>
      <c r="M6" s="11">
        <f t="shared" si="5"/>
        <v>96.26604434072345</v>
      </c>
      <c r="N6" s="11">
        <f>N7</f>
        <v>0</v>
      </c>
      <c r="O6" s="11">
        <f>O7</f>
        <v>0</v>
      </c>
      <c r="P6" s="20"/>
      <c r="Q6" s="18"/>
    </row>
    <row r="7" spans="1:16" s="22" customFormat="1" ht="27.75" customHeight="1">
      <c r="A7" s="9" t="s">
        <v>13</v>
      </c>
      <c r="B7" s="12">
        <v>258</v>
      </c>
      <c r="C7" s="12">
        <v>257</v>
      </c>
      <c r="D7" s="11">
        <f t="shared" si="0"/>
        <v>99.6124031007752</v>
      </c>
      <c r="E7" s="12">
        <v>241</v>
      </c>
      <c r="F7" s="12">
        <v>242</v>
      </c>
      <c r="G7" s="11">
        <f t="shared" si="1"/>
        <v>100.4149377593361</v>
      </c>
      <c r="H7" s="12">
        <v>47</v>
      </c>
      <c r="I7" s="12">
        <v>46</v>
      </c>
      <c r="J7" s="11">
        <f t="shared" si="2"/>
        <v>97.87234042553192</v>
      </c>
      <c r="K7" s="12">
        <f t="shared" si="3"/>
        <v>546</v>
      </c>
      <c r="L7" s="12">
        <f t="shared" si="4"/>
        <v>545</v>
      </c>
      <c r="M7" s="11">
        <f t="shared" si="5"/>
        <v>99.81684981684981</v>
      </c>
      <c r="N7" s="11"/>
      <c r="O7" s="11"/>
      <c r="P7" s="21"/>
    </row>
    <row r="8" spans="1:17" s="19" customFormat="1" ht="24.75" customHeight="1">
      <c r="A8" s="9" t="s">
        <v>14</v>
      </c>
      <c r="B8" s="12">
        <v>273</v>
      </c>
      <c r="C8" s="12">
        <v>308</v>
      </c>
      <c r="D8" s="11">
        <f t="shared" si="0"/>
        <v>112.82051282051282</v>
      </c>
      <c r="E8" s="12">
        <v>254</v>
      </c>
      <c r="F8" s="12">
        <v>235</v>
      </c>
      <c r="G8" s="11">
        <f t="shared" si="1"/>
        <v>92.51968503937007</v>
      </c>
      <c r="H8" s="12">
        <v>40</v>
      </c>
      <c r="I8" s="12">
        <v>39</v>
      </c>
      <c r="J8" s="11">
        <f t="shared" si="2"/>
        <v>97.5</v>
      </c>
      <c r="K8" s="12">
        <f t="shared" si="3"/>
        <v>567</v>
      </c>
      <c r="L8" s="12">
        <f t="shared" si="4"/>
        <v>582</v>
      </c>
      <c r="M8" s="11">
        <f t="shared" si="5"/>
        <v>102.64550264550265</v>
      </c>
      <c r="N8" s="11">
        <f>N9</f>
        <v>0</v>
      </c>
      <c r="O8" s="11">
        <f>O9</f>
        <v>0</v>
      </c>
      <c r="P8" s="20"/>
      <c r="Q8" s="18"/>
    </row>
    <row r="9" spans="1:17" s="25" customFormat="1" ht="24" customHeight="1">
      <c r="A9" s="9" t="s">
        <v>15</v>
      </c>
      <c r="B9" s="12">
        <v>229</v>
      </c>
      <c r="C9" s="12">
        <v>241</v>
      </c>
      <c r="D9" s="11">
        <f t="shared" si="0"/>
        <v>105.24017467248908</v>
      </c>
      <c r="E9" s="12">
        <v>289</v>
      </c>
      <c r="F9" s="12">
        <v>273</v>
      </c>
      <c r="G9" s="11">
        <f t="shared" si="1"/>
        <v>94.4636678200692</v>
      </c>
      <c r="H9" s="12">
        <v>48</v>
      </c>
      <c r="I9" s="12">
        <v>46</v>
      </c>
      <c r="J9" s="11">
        <f t="shared" si="2"/>
        <v>95.83333333333334</v>
      </c>
      <c r="K9" s="12">
        <f t="shared" si="3"/>
        <v>566</v>
      </c>
      <c r="L9" s="12">
        <f t="shared" si="4"/>
        <v>560</v>
      </c>
      <c r="M9" s="11">
        <f t="shared" si="5"/>
        <v>98.93992932862191</v>
      </c>
      <c r="N9" s="11">
        <v>0</v>
      </c>
      <c r="O9" s="11">
        <v>0</v>
      </c>
      <c r="P9" s="23"/>
      <c r="Q9" s="24"/>
    </row>
    <row r="10" spans="1:16" s="15" customFormat="1" ht="24" customHeight="1">
      <c r="A10" s="9" t="s">
        <v>16</v>
      </c>
      <c r="B10" s="12">
        <v>375</v>
      </c>
      <c r="C10" s="12">
        <v>387</v>
      </c>
      <c r="D10" s="11">
        <f t="shared" si="0"/>
        <v>103.2</v>
      </c>
      <c r="E10" s="12">
        <v>315</v>
      </c>
      <c r="F10" s="12">
        <v>336</v>
      </c>
      <c r="G10" s="11">
        <f t="shared" si="1"/>
        <v>106.66666666666667</v>
      </c>
      <c r="H10" s="12">
        <v>73</v>
      </c>
      <c r="I10" s="12">
        <v>84</v>
      </c>
      <c r="J10" s="11">
        <f t="shared" si="2"/>
        <v>115.06849315068493</v>
      </c>
      <c r="K10" s="12">
        <f t="shared" si="3"/>
        <v>763</v>
      </c>
      <c r="L10" s="12">
        <f t="shared" si="4"/>
        <v>807</v>
      </c>
      <c r="M10" s="11">
        <f t="shared" si="5"/>
        <v>105.76671035386632</v>
      </c>
      <c r="N10" s="11">
        <v>0</v>
      </c>
      <c r="O10" s="11">
        <v>0</v>
      </c>
      <c r="P10" s="14"/>
    </row>
    <row r="11" spans="1:16" s="15" customFormat="1" ht="24" customHeight="1">
      <c r="A11" s="9" t="s">
        <v>17</v>
      </c>
      <c r="B11" s="12">
        <v>158</v>
      </c>
      <c r="C11" s="12">
        <v>152</v>
      </c>
      <c r="D11" s="11">
        <f t="shared" si="0"/>
        <v>96.20253164556962</v>
      </c>
      <c r="E11" s="12">
        <v>158</v>
      </c>
      <c r="F11" s="12">
        <v>164</v>
      </c>
      <c r="G11" s="11">
        <f t="shared" si="1"/>
        <v>103.79746835443038</v>
      </c>
      <c r="H11" s="26">
        <v>28</v>
      </c>
      <c r="I11" s="26">
        <v>26</v>
      </c>
      <c r="J11" s="27">
        <f t="shared" si="2"/>
        <v>92.85714285714286</v>
      </c>
      <c r="K11" s="12">
        <f t="shared" si="3"/>
        <v>344</v>
      </c>
      <c r="L11" s="12">
        <f t="shared" si="4"/>
        <v>342</v>
      </c>
      <c r="M11" s="11">
        <f t="shared" si="5"/>
        <v>99.4186046511628</v>
      </c>
      <c r="N11" s="11">
        <v>0</v>
      </c>
      <c r="O11" s="11">
        <v>0</v>
      </c>
      <c r="P11" s="14"/>
    </row>
    <row r="12" spans="1:16" s="15" customFormat="1" ht="24" customHeight="1">
      <c r="A12" s="9" t="s">
        <v>18</v>
      </c>
      <c r="B12" s="12">
        <v>74</v>
      </c>
      <c r="C12" s="12">
        <v>73</v>
      </c>
      <c r="D12" s="11">
        <f t="shared" si="0"/>
        <v>98.64864864864865</v>
      </c>
      <c r="E12" s="12">
        <v>82</v>
      </c>
      <c r="F12" s="12">
        <v>80</v>
      </c>
      <c r="G12" s="11">
        <f t="shared" si="1"/>
        <v>97.5609756097561</v>
      </c>
      <c r="H12" s="12">
        <v>13</v>
      </c>
      <c r="I12" s="12">
        <v>12</v>
      </c>
      <c r="J12" s="11">
        <f t="shared" si="2"/>
        <v>92.3076923076923</v>
      </c>
      <c r="K12" s="12">
        <f t="shared" si="3"/>
        <v>169</v>
      </c>
      <c r="L12" s="12">
        <f t="shared" si="4"/>
        <v>165</v>
      </c>
      <c r="M12" s="11">
        <f t="shared" si="5"/>
        <v>97.63313609467455</v>
      </c>
      <c r="N12" s="11">
        <v>0</v>
      </c>
      <c r="O12" s="11">
        <v>0</v>
      </c>
      <c r="P12" s="14"/>
    </row>
    <row r="13" spans="1:17" s="19" customFormat="1" ht="24" customHeight="1">
      <c r="A13" s="9" t="s">
        <v>19</v>
      </c>
      <c r="B13" s="12">
        <v>41</v>
      </c>
      <c r="C13" s="12">
        <v>41</v>
      </c>
      <c r="D13" s="11">
        <f t="shared" si="0"/>
        <v>100</v>
      </c>
      <c r="E13" s="12">
        <v>52</v>
      </c>
      <c r="F13" s="12">
        <v>49</v>
      </c>
      <c r="G13" s="11">
        <f t="shared" si="1"/>
        <v>94.23076923076923</v>
      </c>
      <c r="H13" s="12">
        <v>10</v>
      </c>
      <c r="I13" s="12">
        <v>13</v>
      </c>
      <c r="J13" s="11">
        <f t="shared" si="2"/>
        <v>130</v>
      </c>
      <c r="K13" s="12">
        <f t="shared" si="3"/>
        <v>103</v>
      </c>
      <c r="L13" s="12">
        <f t="shared" si="4"/>
        <v>103</v>
      </c>
      <c r="M13" s="11">
        <f t="shared" si="5"/>
        <v>100</v>
      </c>
      <c r="N13" s="11">
        <v>0</v>
      </c>
      <c r="O13" s="11">
        <v>0</v>
      </c>
      <c r="P13" s="28" t="e">
        <f>#REF!</f>
        <v>#REF!</v>
      </c>
      <c r="Q13" s="18"/>
    </row>
    <row r="14" spans="1:17" s="19" customFormat="1" ht="24" customHeight="1">
      <c r="A14" s="9" t="s">
        <v>20</v>
      </c>
      <c r="B14" s="12">
        <v>285</v>
      </c>
      <c r="C14" s="12">
        <v>296</v>
      </c>
      <c r="D14" s="11">
        <f t="shared" si="0"/>
        <v>103.85964912280701</v>
      </c>
      <c r="E14" s="12">
        <v>310</v>
      </c>
      <c r="F14" s="12">
        <v>325</v>
      </c>
      <c r="G14" s="11">
        <f t="shared" si="1"/>
        <v>104.83870967741935</v>
      </c>
      <c r="H14" s="12">
        <v>45</v>
      </c>
      <c r="I14" s="12">
        <v>49</v>
      </c>
      <c r="J14" s="11">
        <f t="shared" si="2"/>
        <v>108.88888888888889</v>
      </c>
      <c r="K14" s="12">
        <f t="shared" si="3"/>
        <v>640</v>
      </c>
      <c r="L14" s="12">
        <f t="shared" si="4"/>
        <v>670</v>
      </c>
      <c r="M14" s="11">
        <f t="shared" si="5"/>
        <v>104.6875</v>
      </c>
      <c r="N14" s="11"/>
      <c r="O14" s="11"/>
      <c r="P14" s="28"/>
      <c r="Q14" s="18"/>
    </row>
    <row r="15" spans="1:17" s="19" customFormat="1" ht="24" customHeight="1">
      <c r="A15" s="9" t="s">
        <v>21</v>
      </c>
      <c r="B15" s="12">
        <v>210</v>
      </c>
      <c r="C15" s="12">
        <v>208</v>
      </c>
      <c r="D15" s="11">
        <f t="shared" si="0"/>
        <v>99.04761904761905</v>
      </c>
      <c r="E15" s="12">
        <v>240</v>
      </c>
      <c r="F15" s="12">
        <v>250</v>
      </c>
      <c r="G15" s="11">
        <f t="shared" si="1"/>
        <v>104.16666666666667</v>
      </c>
      <c r="H15" s="12">
        <v>32</v>
      </c>
      <c r="I15" s="12">
        <v>38</v>
      </c>
      <c r="J15" s="11">
        <f t="shared" si="2"/>
        <v>118.75</v>
      </c>
      <c r="K15" s="12">
        <f t="shared" si="3"/>
        <v>482</v>
      </c>
      <c r="L15" s="12">
        <f t="shared" si="4"/>
        <v>496</v>
      </c>
      <c r="M15" s="11">
        <f t="shared" si="5"/>
        <v>102.90456431535269</v>
      </c>
      <c r="N15" s="11"/>
      <c r="O15" s="11"/>
      <c r="P15" s="28"/>
      <c r="Q15" s="18"/>
    </row>
    <row r="16" spans="1:17" s="19" customFormat="1" ht="24" customHeight="1">
      <c r="A16" s="9" t="s">
        <v>22</v>
      </c>
      <c r="B16" s="12">
        <v>129</v>
      </c>
      <c r="C16" s="12">
        <v>120</v>
      </c>
      <c r="D16" s="11">
        <f t="shared" si="0"/>
        <v>93.02325581395348</v>
      </c>
      <c r="E16" s="12">
        <v>154</v>
      </c>
      <c r="F16" s="12">
        <v>151</v>
      </c>
      <c r="G16" s="11">
        <f t="shared" si="1"/>
        <v>98.05194805194806</v>
      </c>
      <c r="H16" s="12">
        <v>21</v>
      </c>
      <c r="I16" s="12">
        <v>29</v>
      </c>
      <c r="J16" s="11">
        <f t="shared" si="2"/>
        <v>138.0952380952381</v>
      </c>
      <c r="K16" s="12">
        <f t="shared" si="3"/>
        <v>304</v>
      </c>
      <c r="L16" s="12">
        <f t="shared" si="4"/>
        <v>300</v>
      </c>
      <c r="M16" s="11">
        <f t="shared" si="5"/>
        <v>98.68421052631578</v>
      </c>
      <c r="N16" s="11"/>
      <c r="O16" s="11"/>
      <c r="P16" s="28"/>
      <c r="Q16" s="18"/>
    </row>
    <row r="17" spans="1:17" s="19" customFormat="1" ht="24" customHeight="1">
      <c r="A17" s="9" t="s">
        <v>23</v>
      </c>
      <c r="B17" s="12">
        <v>361</v>
      </c>
      <c r="C17" s="12">
        <v>400</v>
      </c>
      <c r="D17" s="11">
        <f t="shared" si="0"/>
        <v>110.803324099723</v>
      </c>
      <c r="E17" s="12">
        <v>378</v>
      </c>
      <c r="F17" s="12">
        <v>375</v>
      </c>
      <c r="G17" s="11">
        <f t="shared" si="1"/>
        <v>99.20634920634922</v>
      </c>
      <c r="H17" s="26">
        <v>74</v>
      </c>
      <c r="I17" s="26">
        <v>67</v>
      </c>
      <c r="J17" s="27">
        <f t="shared" si="2"/>
        <v>90.54054054054053</v>
      </c>
      <c r="K17" s="12">
        <f t="shared" si="3"/>
        <v>813</v>
      </c>
      <c r="L17" s="12">
        <f t="shared" si="4"/>
        <v>842</v>
      </c>
      <c r="M17" s="11">
        <f t="shared" si="5"/>
        <v>103.5670356703567</v>
      </c>
      <c r="N17" s="11"/>
      <c r="O17" s="11"/>
      <c r="P17" s="28"/>
      <c r="Q17" s="18"/>
    </row>
    <row r="18" spans="1:17" s="19" customFormat="1" ht="24" customHeight="1">
      <c r="A18" s="9" t="s">
        <v>24</v>
      </c>
      <c r="B18" s="12">
        <v>169</v>
      </c>
      <c r="C18" s="12">
        <v>160</v>
      </c>
      <c r="D18" s="11">
        <f t="shared" si="0"/>
        <v>94.67455621301775</v>
      </c>
      <c r="E18" s="12">
        <v>213</v>
      </c>
      <c r="F18" s="12">
        <v>210</v>
      </c>
      <c r="G18" s="11">
        <f t="shared" si="1"/>
        <v>98.59154929577466</v>
      </c>
      <c r="H18" s="26">
        <v>28</v>
      </c>
      <c r="I18" s="26">
        <v>26</v>
      </c>
      <c r="J18" s="27">
        <f t="shared" si="2"/>
        <v>92.85714285714286</v>
      </c>
      <c r="K18" s="12">
        <f t="shared" si="3"/>
        <v>410</v>
      </c>
      <c r="L18" s="12">
        <f t="shared" si="4"/>
        <v>396</v>
      </c>
      <c r="M18" s="11">
        <f t="shared" si="5"/>
        <v>96.58536585365853</v>
      </c>
      <c r="N18" s="11"/>
      <c r="O18" s="11"/>
      <c r="P18" s="28"/>
      <c r="Q18" s="18"/>
    </row>
    <row r="19" spans="1:17" s="19" customFormat="1" ht="24" customHeight="1">
      <c r="A19" s="9" t="s">
        <v>25</v>
      </c>
      <c r="B19" s="12">
        <v>293</v>
      </c>
      <c r="C19" s="12">
        <v>309</v>
      </c>
      <c r="D19" s="11">
        <f t="shared" si="0"/>
        <v>105.46075085324232</v>
      </c>
      <c r="E19" s="12">
        <v>319</v>
      </c>
      <c r="F19" s="12">
        <v>347</v>
      </c>
      <c r="G19" s="11">
        <f t="shared" si="1"/>
        <v>108.77742946708464</v>
      </c>
      <c r="H19" s="12">
        <v>58</v>
      </c>
      <c r="I19" s="12">
        <v>57</v>
      </c>
      <c r="J19" s="11">
        <f t="shared" si="2"/>
        <v>98.27586206896551</v>
      </c>
      <c r="K19" s="12">
        <f t="shared" si="3"/>
        <v>670</v>
      </c>
      <c r="L19" s="12">
        <f t="shared" si="4"/>
        <v>713</v>
      </c>
      <c r="M19" s="11">
        <f t="shared" si="5"/>
        <v>106.41791044776119</v>
      </c>
      <c r="N19" s="11"/>
      <c r="O19" s="11"/>
      <c r="P19" s="28"/>
      <c r="Q19" s="18"/>
    </row>
    <row r="20" spans="1:17" s="19" customFormat="1" ht="24" customHeight="1">
      <c r="A20" s="9" t="s">
        <v>26</v>
      </c>
      <c r="B20" s="12">
        <v>290</v>
      </c>
      <c r="C20" s="12">
        <v>290</v>
      </c>
      <c r="D20" s="11">
        <f t="shared" si="0"/>
        <v>100</v>
      </c>
      <c r="E20" s="12">
        <v>324</v>
      </c>
      <c r="F20" s="12">
        <v>345</v>
      </c>
      <c r="G20" s="11">
        <f t="shared" si="1"/>
        <v>106.4814814814815</v>
      </c>
      <c r="H20" s="12">
        <v>57</v>
      </c>
      <c r="I20" s="12">
        <v>55</v>
      </c>
      <c r="J20" s="11">
        <f t="shared" si="2"/>
        <v>96.49122807017544</v>
      </c>
      <c r="K20" s="12">
        <f t="shared" si="3"/>
        <v>671</v>
      </c>
      <c r="L20" s="12">
        <f t="shared" si="4"/>
        <v>690</v>
      </c>
      <c r="M20" s="11">
        <f t="shared" si="5"/>
        <v>102.83159463487333</v>
      </c>
      <c r="N20" s="11"/>
      <c r="O20" s="11"/>
      <c r="P20" s="28"/>
      <c r="Q20" s="18"/>
    </row>
    <row r="21" spans="1:17" s="19" customFormat="1" ht="24" customHeight="1">
      <c r="A21" s="9" t="s">
        <v>27</v>
      </c>
      <c r="B21" s="12">
        <v>197</v>
      </c>
      <c r="C21" s="12">
        <v>212</v>
      </c>
      <c r="D21" s="11">
        <f t="shared" si="0"/>
        <v>107.61421319796953</v>
      </c>
      <c r="E21" s="12">
        <v>275</v>
      </c>
      <c r="F21" s="12">
        <v>252</v>
      </c>
      <c r="G21" s="11">
        <f t="shared" si="1"/>
        <v>91.63636363636364</v>
      </c>
      <c r="H21" s="12">
        <v>33</v>
      </c>
      <c r="I21" s="12">
        <v>42</v>
      </c>
      <c r="J21" s="11">
        <f t="shared" si="2"/>
        <v>127.27272727272727</v>
      </c>
      <c r="K21" s="12">
        <f t="shared" si="3"/>
        <v>505</v>
      </c>
      <c r="L21" s="12">
        <f t="shared" si="4"/>
        <v>506</v>
      </c>
      <c r="M21" s="11">
        <f t="shared" si="5"/>
        <v>100.1980198019802</v>
      </c>
      <c r="N21" s="11"/>
      <c r="O21" s="11"/>
      <c r="P21" s="28"/>
      <c r="Q21" s="18"/>
    </row>
    <row r="22" spans="1:17" s="19" customFormat="1" ht="24" customHeight="1">
      <c r="A22" s="9" t="s">
        <v>28</v>
      </c>
      <c r="B22" s="12">
        <v>99</v>
      </c>
      <c r="C22" s="12">
        <v>107</v>
      </c>
      <c r="D22" s="11">
        <f t="shared" si="0"/>
        <v>108.08080808080808</v>
      </c>
      <c r="E22" s="12">
        <v>125</v>
      </c>
      <c r="F22" s="12">
        <v>121</v>
      </c>
      <c r="G22" s="11">
        <f t="shared" si="1"/>
        <v>96.8</v>
      </c>
      <c r="H22" s="26">
        <v>18</v>
      </c>
      <c r="I22" s="26">
        <v>17</v>
      </c>
      <c r="J22" s="27">
        <f t="shared" si="2"/>
        <v>94.44444444444444</v>
      </c>
      <c r="K22" s="12">
        <f t="shared" si="3"/>
        <v>242</v>
      </c>
      <c r="L22" s="12">
        <f t="shared" si="4"/>
        <v>245</v>
      </c>
      <c r="M22" s="11">
        <f t="shared" si="5"/>
        <v>101.2396694214876</v>
      </c>
      <c r="N22" s="11"/>
      <c r="O22" s="11"/>
      <c r="P22" s="28"/>
      <c r="Q22" s="18"/>
    </row>
    <row r="23" spans="1:17" s="19" customFormat="1" ht="24" customHeight="1">
      <c r="A23" s="9" t="s">
        <v>29</v>
      </c>
      <c r="B23" s="12">
        <v>372</v>
      </c>
      <c r="C23" s="12">
        <v>387</v>
      </c>
      <c r="D23" s="11">
        <f t="shared" si="0"/>
        <v>104.03225806451613</v>
      </c>
      <c r="E23" s="12">
        <v>398</v>
      </c>
      <c r="F23" s="12">
        <v>415</v>
      </c>
      <c r="G23" s="11">
        <f t="shared" si="1"/>
        <v>104.27135678391959</v>
      </c>
      <c r="H23" s="12">
        <v>74</v>
      </c>
      <c r="I23" s="12">
        <v>71</v>
      </c>
      <c r="J23" s="11">
        <f t="shared" si="2"/>
        <v>95.94594594594594</v>
      </c>
      <c r="K23" s="12">
        <f t="shared" si="3"/>
        <v>844</v>
      </c>
      <c r="L23" s="12">
        <f t="shared" si="4"/>
        <v>873</v>
      </c>
      <c r="M23" s="11">
        <f t="shared" si="5"/>
        <v>103.43601895734598</v>
      </c>
      <c r="N23" s="11"/>
      <c r="O23" s="11"/>
      <c r="P23" s="28"/>
      <c r="Q23" s="18"/>
    </row>
    <row r="24" spans="1:17" s="19" customFormat="1" ht="24" customHeight="1">
      <c r="A24" s="9" t="s">
        <v>30</v>
      </c>
      <c r="B24" s="12">
        <v>113</v>
      </c>
      <c r="C24" s="12">
        <v>118</v>
      </c>
      <c r="D24" s="11">
        <f t="shared" si="0"/>
        <v>104.42477876106196</v>
      </c>
      <c r="E24" s="12">
        <v>140</v>
      </c>
      <c r="F24" s="12">
        <v>140</v>
      </c>
      <c r="G24" s="11">
        <f t="shared" si="1"/>
        <v>100</v>
      </c>
      <c r="H24" s="12">
        <v>12</v>
      </c>
      <c r="I24" s="12">
        <v>26</v>
      </c>
      <c r="J24" s="11">
        <f t="shared" si="2"/>
        <v>216.66666666666666</v>
      </c>
      <c r="K24" s="12">
        <f t="shared" si="3"/>
        <v>265</v>
      </c>
      <c r="L24" s="12">
        <f t="shared" si="4"/>
        <v>284</v>
      </c>
      <c r="M24" s="11">
        <f t="shared" si="5"/>
        <v>107.16981132075472</v>
      </c>
      <c r="N24" s="11"/>
      <c r="O24" s="11"/>
      <c r="P24" s="28"/>
      <c r="Q24" s="18"/>
    </row>
    <row r="25" spans="1:17" s="19" customFormat="1" ht="24" customHeight="1">
      <c r="A25" s="9" t="s">
        <v>31</v>
      </c>
      <c r="B25" s="12">
        <v>205</v>
      </c>
      <c r="C25" s="12">
        <v>215</v>
      </c>
      <c r="D25" s="11">
        <f t="shared" si="0"/>
        <v>104.8780487804878</v>
      </c>
      <c r="E25" s="12">
        <v>228</v>
      </c>
      <c r="F25" s="12">
        <v>249</v>
      </c>
      <c r="G25" s="11">
        <f t="shared" si="1"/>
        <v>109.21052631578947</v>
      </c>
      <c r="H25" s="12">
        <v>49</v>
      </c>
      <c r="I25" s="12">
        <v>46</v>
      </c>
      <c r="J25" s="11">
        <f t="shared" si="2"/>
        <v>93.87755102040816</v>
      </c>
      <c r="K25" s="12">
        <f t="shared" si="3"/>
        <v>482</v>
      </c>
      <c r="L25" s="12">
        <f t="shared" si="4"/>
        <v>510</v>
      </c>
      <c r="M25" s="11">
        <f t="shared" si="5"/>
        <v>105.8091286307054</v>
      </c>
      <c r="N25" s="11"/>
      <c r="O25" s="11"/>
      <c r="P25" s="28"/>
      <c r="Q25" s="18"/>
    </row>
    <row r="26" spans="1:17" s="19" customFormat="1" ht="24" customHeight="1">
      <c r="A26" s="9" t="s">
        <v>32</v>
      </c>
      <c r="B26" s="12">
        <v>210</v>
      </c>
      <c r="C26" s="12">
        <v>212</v>
      </c>
      <c r="D26" s="11">
        <f t="shared" si="0"/>
        <v>100.95238095238095</v>
      </c>
      <c r="E26" s="26">
        <v>248</v>
      </c>
      <c r="F26" s="26">
        <v>223</v>
      </c>
      <c r="G26" s="27">
        <f t="shared" si="1"/>
        <v>89.91935483870968</v>
      </c>
      <c r="H26" s="12">
        <v>66</v>
      </c>
      <c r="I26" s="12">
        <v>65</v>
      </c>
      <c r="J26" s="11">
        <f t="shared" si="2"/>
        <v>98.48484848484848</v>
      </c>
      <c r="K26" s="12">
        <f t="shared" si="3"/>
        <v>524</v>
      </c>
      <c r="L26" s="12">
        <f t="shared" si="4"/>
        <v>500</v>
      </c>
      <c r="M26" s="11">
        <f t="shared" si="5"/>
        <v>95.41984732824427</v>
      </c>
      <c r="N26" s="11"/>
      <c r="O26" s="11"/>
      <c r="P26" s="28"/>
      <c r="Q26" s="18"/>
    </row>
    <row r="27" spans="1:17" s="19" customFormat="1" ht="24" customHeight="1">
      <c r="A27" s="29" t="s">
        <v>33</v>
      </c>
      <c r="B27" s="30">
        <f>B4+B5+B6+B7+B8+B9+B10+B11+B12+B13+B14+B15+B16+B17+B18+B19+B20+B21+B22+B23+B24+B25+B26</f>
        <v>5085</v>
      </c>
      <c r="C27" s="30">
        <f>C4+C5+C6+C7+C8+C9+C10+C11+C12+C13+C14+C15+C16+C17+C18+C19+C20+C21+C22+C23+C24+C25+C26</f>
        <v>5245</v>
      </c>
      <c r="D27" s="31">
        <f t="shared" si="0"/>
        <v>103.1465093411996</v>
      </c>
      <c r="E27" s="30">
        <f>E4+E5+E6+E7+E8+E9+E10+E11+E12+E13+E14+E15+E16+E17+E18+E19+E20+E21+E22+E23+E24+E25+E26</f>
        <v>5692</v>
      </c>
      <c r="F27" s="30">
        <f>F4+F5+F6+F7+F8+F9+F10+F11+F12+F13+F14+F15+F16+F17+F18+F19+F20+F21+F22+F23+F24+F25+F26</f>
        <v>5706</v>
      </c>
      <c r="G27" s="31">
        <f t="shared" si="1"/>
        <v>100.24595924104005</v>
      </c>
      <c r="H27" s="30">
        <f>H4+H5+H6+H7+H8+H9+H10+H11+H12+H13+H14+H15+H16+H17+H18+H19+H20+H21+H22+H23+H24+H25+H26</f>
        <v>999</v>
      </c>
      <c r="I27" s="30">
        <f>I4+I5+I6+I7+I8+I9+I10+I11+I12+I13+I14+I15+I16+I17+I18+I19+I20+I21+I22+I23+I24+I25+I26</f>
        <v>1030</v>
      </c>
      <c r="J27" s="31">
        <f t="shared" si="2"/>
        <v>103.10310310310311</v>
      </c>
      <c r="K27" s="32">
        <f t="shared" si="3"/>
        <v>11776</v>
      </c>
      <c r="L27" s="32">
        <f t="shared" si="4"/>
        <v>11981</v>
      </c>
      <c r="M27" s="31">
        <f t="shared" si="5"/>
        <v>101.74082880434783</v>
      </c>
      <c r="N27" s="11"/>
      <c r="O27" s="11"/>
      <c r="P27" s="28"/>
      <c r="Q27" s="18"/>
    </row>
    <row r="28" spans="1:17" s="19" customFormat="1" ht="24" customHeight="1">
      <c r="A28" s="9" t="s">
        <v>34</v>
      </c>
      <c r="B28" s="33"/>
      <c r="C28" s="11"/>
      <c r="D28" s="11"/>
      <c r="E28" s="12">
        <v>10</v>
      </c>
      <c r="F28" s="12">
        <v>10</v>
      </c>
      <c r="G28" s="11">
        <f t="shared" si="1"/>
        <v>100</v>
      </c>
      <c r="H28" s="12">
        <v>161</v>
      </c>
      <c r="I28" s="12">
        <v>165</v>
      </c>
      <c r="J28" s="11">
        <f t="shared" si="2"/>
        <v>102.48447204968944</v>
      </c>
      <c r="K28" s="12">
        <f t="shared" si="3"/>
        <v>171</v>
      </c>
      <c r="L28" s="12">
        <f t="shared" si="4"/>
        <v>175</v>
      </c>
      <c r="M28" s="11">
        <f t="shared" si="5"/>
        <v>102.3391812865497</v>
      </c>
      <c r="N28" s="11"/>
      <c r="O28" s="11"/>
      <c r="P28" s="28"/>
      <c r="Q28" s="18"/>
    </row>
    <row r="29" spans="1:17" s="19" customFormat="1" ht="24" customHeight="1">
      <c r="A29" s="9" t="s">
        <v>35</v>
      </c>
      <c r="B29" s="33"/>
      <c r="C29" s="11"/>
      <c r="D29" s="11"/>
      <c r="E29" s="12">
        <v>5</v>
      </c>
      <c r="F29" s="12">
        <v>4</v>
      </c>
      <c r="G29" s="11">
        <f t="shared" si="1"/>
        <v>80</v>
      </c>
      <c r="H29" s="12">
        <v>60</v>
      </c>
      <c r="I29" s="12">
        <v>65</v>
      </c>
      <c r="J29" s="11">
        <f t="shared" si="2"/>
        <v>108.33333333333333</v>
      </c>
      <c r="K29" s="12">
        <f t="shared" si="3"/>
        <v>65</v>
      </c>
      <c r="L29" s="12">
        <f t="shared" si="4"/>
        <v>69</v>
      </c>
      <c r="M29" s="11">
        <f t="shared" si="5"/>
        <v>106.15384615384616</v>
      </c>
      <c r="N29" s="11"/>
      <c r="O29" s="11"/>
      <c r="P29" s="28"/>
      <c r="Q29" s="18"/>
    </row>
    <row r="30" spans="1:17" s="19" customFormat="1" ht="33" customHeight="1">
      <c r="A30" s="29" t="s">
        <v>36</v>
      </c>
      <c r="B30" s="34"/>
      <c r="C30" s="34"/>
      <c r="D30" s="11"/>
      <c r="E30" s="34">
        <f>E28+E29</f>
        <v>15</v>
      </c>
      <c r="F30" s="34">
        <f>F28+F29</f>
        <v>14</v>
      </c>
      <c r="G30" s="11">
        <f t="shared" si="1"/>
        <v>93.33333333333333</v>
      </c>
      <c r="H30" s="34">
        <f>H28+H29</f>
        <v>221</v>
      </c>
      <c r="I30" s="34">
        <f>I28+I29</f>
        <v>230</v>
      </c>
      <c r="J30" s="11">
        <f t="shared" si="2"/>
        <v>104.07239819004526</v>
      </c>
      <c r="K30" s="30">
        <f>K28+K29</f>
        <v>236</v>
      </c>
      <c r="L30" s="30">
        <f>L28+L29</f>
        <v>244</v>
      </c>
      <c r="M30" s="11">
        <f t="shared" si="5"/>
        <v>103.38983050847457</v>
      </c>
      <c r="N30" s="11"/>
      <c r="O30" s="11"/>
      <c r="P30" s="28"/>
      <c r="Q30" s="18"/>
    </row>
    <row r="31" spans="1:17" s="19" customFormat="1" ht="43.5" customHeight="1">
      <c r="A31" s="9" t="s">
        <v>37</v>
      </c>
      <c r="B31" s="12">
        <v>66</v>
      </c>
      <c r="C31" s="12">
        <v>68</v>
      </c>
      <c r="D31" s="11">
        <f>C31/B31*100</f>
        <v>103.03030303030303</v>
      </c>
      <c r="E31" s="12">
        <v>63</v>
      </c>
      <c r="F31" s="12">
        <v>64</v>
      </c>
      <c r="G31" s="11">
        <f t="shared" si="1"/>
        <v>101.58730158730158</v>
      </c>
      <c r="H31" s="11"/>
      <c r="I31" s="11"/>
      <c r="J31" s="11"/>
      <c r="K31" s="12">
        <f>B31+E31</f>
        <v>129</v>
      </c>
      <c r="L31" s="12">
        <f>C31+F31</f>
        <v>132</v>
      </c>
      <c r="M31" s="11">
        <f t="shared" si="5"/>
        <v>102.32558139534885</v>
      </c>
      <c r="N31" s="11"/>
      <c r="O31" s="11"/>
      <c r="P31" s="28"/>
      <c r="Q31" s="18"/>
    </row>
    <row r="32" spans="1:17" s="19" customFormat="1" ht="24" customHeight="1">
      <c r="A32" s="29"/>
      <c r="B32" s="34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28"/>
      <c r="Q32" s="18"/>
    </row>
    <row r="33" spans="1:17" s="19" customFormat="1" ht="24.75" customHeight="1">
      <c r="A33" s="29" t="s">
        <v>38</v>
      </c>
      <c r="B33" s="30">
        <f>B27+B30+B31</f>
        <v>5151</v>
      </c>
      <c r="C33" s="30">
        <f>C27+C30+C31</f>
        <v>5313</v>
      </c>
      <c r="D33" s="11">
        <f>C33/B33*100</f>
        <v>103.14502038439137</v>
      </c>
      <c r="E33" s="30">
        <f>E27+E30+E31</f>
        <v>5770</v>
      </c>
      <c r="F33" s="30">
        <f>F27+F30+F31</f>
        <v>5784</v>
      </c>
      <c r="G33" s="11">
        <f>F33/E33*100</f>
        <v>100.24263431542462</v>
      </c>
      <c r="H33" s="30">
        <f>H27+H30+H31</f>
        <v>1220</v>
      </c>
      <c r="I33" s="30">
        <f>I27+I30+I31</f>
        <v>1260</v>
      </c>
      <c r="J33" s="11">
        <f>I33/H33*100</f>
        <v>103.27868852459017</v>
      </c>
      <c r="K33" s="30">
        <f>K27+K30+K31</f>
        <v>12141</v>
      </c>
      <c r="L33" s="30">
        <f>L27+L30+L31</f>
        <v>12357</v>
      </c>
      <c r="M33" s="11">
        <f>L33/K33*100</f>
        <v>101.77909562638992</v>
      </c>
      <c r="N33" s="11">
        <v>0</v>
      </c>
      <c r="O33" s="11">
        <v>0</v>
      </c>
      <c r="P33" s="20"/>
      <c r="Q33" s="18"/>
    </row>
    <row r="34" spans="1:16" s="22" customFormat="1" ht="12" customHeight="1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21"/>
    </row>
    <row r="35" spans="1:15" ht="32.25" customHeight="1">
      <c r="A35" s="41" t="s">
        <v>39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</row>
    <row r="36" spans="1:15" ht="12.75">
      <c r="A36" s="36"/>
      <c r="B36" s="36"/>
      <c r="C36" s="36"/>
      <c r="D36" s="36"/>
      <c r="E36" s="36"/>
      <c r="F36" s="37"/>
      <c r="G36" s="36"/>
      <c r="H36" s="36"/>
      <c r="I36" s="36"/>
      <c r="J36" s="36"/>
      <c r="K36" s="36"/>
      <c r="L36" s="36"/>
      <c r="M36" s="36"/>
      <c r="N36" s="36"/>
      <c r="O36" s="36"/>
    </row>
    <row r="37" spans="1:15" ht="12" customHeight="1" hidden="1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</row>
    <row r="38" spans="1:15" ht="24.75" customHeight="1">
      <c r="A38" s="38" t="s">
        <v>40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</row>
  </sheetData>
  <sheetProtection selectLockedCells="1" selectUnlockedCells="1"/>
  <mergeCells count="6">
    <mergeCell ref="A1:O1"/>
    <mergeCell ref="B2:D2"/>
    <mergeCell ref="E2:G2"/>
    <mergeCell ref="H2:J2"/>
    <mergeCell ref="K2:M2"/>
    <mergeCell ref="A35:O35"/>
  </mergeCells>
  <printOptions/>
  <pageMargins left="0.24027777777777778" right="0.2" top="0.4597222222222222" bottom="0.5" header="0.5118055555555555" footer="0.5118055555555555"/>
  <pageSetup horizontalDpi="300" verticalDpi="3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2016-12-15T07:25:26Z</dcterms:created>
  <dcterms:modified xsi:type="dcterms:W3CDTF">2017-07-13T12:44:16Z</dcterms:modified>
  <cp:category/>
  <cp:version/>
  <cp:contentType/>
  <cp:contentStatus/>
</cp:coreProperties>
</file>